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pele/Documents/Teaching/INFSCI0530-Fall2021/"/>
    </mc:Choice>
  </mc:AlternateContent>
  <xr:revisionPtr revIDLastSave="0" documentId="13_ncr:1_{9934E5B2-EFC0-744F-B10D-288FCEBA6604}" xr6:coauthVersionLast="47" xr6:coauthVersionMax="47" xr10:uidLastSave="{00000000-0000-0000-0000-000000000000}"/>
  <bookViews>
    <workbookView xWindow="380" yWindow="500" windowWidth="28040" windowHeight="16440" activeTab="1" xr2:uid="{76E90573-73A1-1D45-971F-57AD4DDA3FA5}"/>
  </bookViews>
  <sheets>
    <sheet name="Run-pass" sheetId="1" r:id="rId1"/>
    <sheet name="Non-constant payoff" sheetId="3" r:id="rId2"/>
    <sheet name="scrap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3" l="1"/>
  <c r="L10" i="3"/>
  <c r="L11" i="3"/>
  <c r="L12" i="3"/>
  <c r="L13" i="3"/>
  <c r="L14" i="3"/>
  <c r="L15" i="3"/>
  <c r="L16" i="3"/>
  <c r="L17" i="3"/>
  <c r="L18" i="3"/>
  <c r="L8" i="3"/>
  <c r="K9" i="3"/>
  <c r="K10" i="3"/>
  <c r="K11" i="3"/>
  <c r="K12" i="3"/>
  <c r="K13" i="3"/>
  <c r="K14" i="3"/>
  <c r="K15" i="3"/>
  <c r="K16" i="3"/>
  <c r="K17" i="3"/>
  <c r="K18" i="3"/>
  <c r="K8" i="3"/>
  <c r="J9" i="3"/>
  <c r="J10" i="3"/>
  <c r="J11" i="3"/>
  <c r="J12" i="3"/>
  <c r="J13" i="3"/>
  <c r="J14" i="3"/>
  <c r="J15" i="3"/>
  <c r="J16" i="3"/>
  <c r="J17" i="3"/>
  <c r="J18" i="3"/>
  <c r="J8" i="3"/>
  <c r="F9" i="3"/>
  <c r="F10" i="3"/>
  <c r="F11" i="3"/>
  <c r="F12" i="3"/>
  <c r="F13" i="3"/>
  <c r="F14" i="3"/>
  <c r="F15" i="3"/>
  <c r="F16" i="3"/>
  <c r="F17" i="3"/>
  <c r="F18" i="3"/>
  <c r="F8" i="3"/>
  <c r="E9" i="3"/>
  <c r="E10" i="3"/>
  <c r="E11" i="3"/>
  <c r="E12" i="3"/>
  <c r="E13" i="3"/>
  <c r="E14" i="3"/>
  <c r="E15" i="3"/>
  <c r="E16" i="3"/>
  <c r="E17" i="3"/>
  <c r="E18" i="3"/>
  <c r="E8" i="3"/>
  <c r="D9" i="3"/>
  <c r="D10" i="3"/>
  <c r="D11" i="3"/>
  <c r="D12" i="3"/>
  <c r="D13" i="3"/>
  <c r="D14" i="3"/>
  <c r="D15" i="3"/>
  <c r="D16" i="3"/>
  <c r="D17" i="3"/>
  <c r="D18" i="3"/>
  <c r="D8" i="3"/>
  <c r="C11" i="3"/>
  <c r="C12" i="3" s="1"/>
  <c r="C13" i="3" s="1"/>
  <c r="C14" i="3" s="1"/>
  <c r="C15" i="3" s="1"/>
  <c r="C16" i="3" s="1"/>
  <c r="C17" i="3" s="1"/>
  <c r="C18" i="3" s="1"/>
  <c r="C10" i="3"/>
  <c r="D11" i="2"/>
  <c r="E11" i="2"/>
  <c r="D12" i="2"/>
  <c r="E12" i="2"/>
  <c r="D13" i="2"/>
  <c r="E13" i="2"/>
  <c r="D14" i="2"/>
  <c r="E14" i="2"/>
  <c r="D15" i="2"/>
  <c r="E15" i="2"/>
  <c r="D16" i="2"/>
  <c r="E16" i="2"/>
  <c r="D17" i="2"/>
  <c r="E17" i="2"/>
  <c r="D18" i="2"/>
  <c r="E18" i="2"/>
  <c r="D19" i="2"/>
  <c r="E19" i="2"/>
  <c r="D20" i="2"/>
  <c r="E20" i="2"/>
  <c r="D21" i="2"/>
  <c r="E21" i="2"/>
  <c r="E33" i="1"/>
  <c r="E34" i="1"/>
  <c r="E35" i="1"/>
  <c r="E36" i="1"/>
  <c r="E37" i="1"/>
  <c r="E38" i="1"/>
  <c r="E39" i="1"/>
  <c r="E40" i="1"/>
  <c r="E41" i="1"/>
  <c r="E42" i="1"/>
  <c r="E32" i="1"/>
  <c r="D33" i="1"/>
  <c r="D34" i="1"/>
  <c r="D35" i="1"/>
  <c r="D36" i="1"/>
  <c r="D37" i="1"/>
  <c r="D38" i="1"/>
  <c r="D39" i="1"/>
  <c r="D40" i="1"/>
  <c r="D41" i="1"/>
  <c r="D42" i="1"/>
  <c r="D32" i="1"/>
  <c r="E15" i="1"/>
  <c r="E16" i="1"/>
  <c r="E17" i="1"/>
  <c r="E18" i="1"/>
  <c r="E19" i="1"/>
  <c r="E20" i="1"/>
  <c r="E21" i="1"/>
  <c r="E22" i="1"/>
  <c r="E23" i="1"/>
  <c r="E24" i="1"/>
  <c r="E14" i="1"/>
  <c r="D15" i="1"/>
  <c r="D16" i="1"/>
  <c r="D17" i="1"/>
  <c r="D18" i="1"/>
  <c r="D19" i="1"/>
  <c r="D20" i="1"/>
  <c r="D21" i="1"/>
  <c r="D22" i="1"/>
  <c r="D23" i="1"/>
  <c r="D24" i="1"/>
  <c r="D14" i="1"/>
</calcChain>
</file>

<file path=xl/sharedStrings.xml><?xml version="1.0" encoding="utf-8"?>
<sst xmlns="http://schemas.openxmlformats.org/spreadsheetml/2006/main" count="39" uniqueCount="22">
  <si>
    <t>Offense</t>
  </si>
  <si>
    <t>Run</t>
  </si>
  <si>
    <t>Pass</t>
  </si>
  <si>
    <t>Defense</t>
  </si>
  <si>
    <t>Payoff matrix</t>
  </si>
  <si>
    <t>Run-pass O</t>
  </si>
  <si>
    <t>Yards gained</t>
  </si>
  <si>
    <t>Against run</t>
  </si>
  <si>
    <t>Against pass</t>
  </si>
  <si>
    <t>Run-pass D</t>
  </si>
  <si>
    <t>Pr[run O]</t>
  </si>
  <si>
    <t>Pr[run D]</t>
  </si>
  <si>
    <t>3.8*x</t>
  </si>
  <si>
    <t>8-4*(1-x)</t>
  </si>
  <si>
    <t>x = % of runs</t>
  </si>
  <si>
    <t>passing eff=</t>
  </si>
  <si>
    <t>0.81-0.85*u+0.99*pass_ortg-0.59*rush_ortg+0.67*u*rush_ortg</t>
  </si>
  <si>
    <t>u</t>
  </si>
  <si>
    <t>Passing efficiency</t>
  </si>
  <si>
    <t>Total expected points per play</t>
  </si>
  <si>
    <t>rush_rtg</t>
  </si>
  <si>
    <t>pass_ortg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</si>
</sst>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/>
    <xf numFmtId="0" fontId="2" fillId="3" borderId="0" xfId="0" applyFont="1" applyFill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0" borderId="1" xfId="0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'Run-pass'!$D$13</c:f>
              <c:strCache>
                <c:ptCount val="1"/>
                <c:pt idx="0">
                  <c:v>Against run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'Run-pass'!$D$14:$D$24</c:f>
              <c:numCache>
                <c:formatCode>General</c:formatCode>
                <c:ptCount val="11"/>
                <c:pt idx="0">
                  <c:v>10</c:v>
                </c:pt>
                <c:pt idx="1">
                  <c:v>8.5</c:v>
                </c:pt>
                <c:pt idx="2">
                  <c:v>7</c:v>
                </c:pt>
                <c:pt idx="3">
                  <c:v>5.5</c:v>
                </c:pt>
                <c:pt idx="4">
                  <c:v>4</c:v>
                </c:pt>
                <c:pt idx="5">
                  <c:v>2.5</c:v>
                </c:pt>
                <c:pt idx="6">
                  <c:v>1</c:v>
                </c:pt>
                <c:pt idx="7">
                  <c:v>-0.5</c:v>
                </c:pt>
                <c:pt idx="8">
                  <c:v>-2</c:v>
                </c:pt>
                <c:pt idx="9">
                  <c:v>-3.5</c:v>
                </c:pt>
                <c:pt idx="10">
                  <c:v>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CC-7043-A88E-6DFDB51E3973}"/>
            </c:ext>
          </c:extLst>
        </c:ser>
        <c:ser>
          <c:idx val="2"/>
          <c:order val="1"/>
          <c:tx>
            <c:strRef>
              <c:f>'Run-pass'!$E$13</c:f>
              <c:strCache>
                <c:ptCount val="1"/>
                <c:pt idx="0">
                  <c:v>Against pass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'Run-pass'!$E$14:$E$24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DCC-7043-A88E-6DFDB51E39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0810608"/>
        <c:axId val="1321324688"/>
      </c:lineChart>
      <c:catAx>
        <c:axId val="208081060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Pr[run O]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crossAx val="1321324688"/>
        <c:crosses val="autoZero"/>
        <c:auto val="1"/>
        <c:lblAlgn val="ctr"/>
        <c:lblOffset val="100"/>
        <c:noMultiLvlLbl val="0"/>
      </c:catAx>
      <c:valAx>
        <c:axId val="1321324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Expected Yards Gained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081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'Run-pass'!$D$31</c:f>
              <c:strCache>
                <c:ptCount val="1"/>
                <c:pt idx="0">
                  <c:v>Against run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'Run-pass'!$D$32:$D$42</c:f>
              <c:numCache>
                <c:formatCode>General</c:formatCode>
                <c:ptCount val="11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-1</c:v>
                </c:pt>
                <c:pt idx="7">
                  <c:v>-2</c:v>
                </c:pt>
                <c:pt idx="8">
                  <c:v>-3</c:v>
                </c:pt>
                <c:pt idx="9">
                  <c:v>-4</c:v>
                </c:pt>
                <c:pt idx="10">
                  <c:v>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4F-244D-810E-0908C12EB928}"/>
            </c:ext>
          </c:extLst>
        </c:ser>
        <c:ser>
          <c:idx val="2"/>
          <c:order val="1"/>
          <c:tx>
            <c:strRef>
              <c:f>'Run-pass'!$E$31</c:f>
              <c:strCache>
                <c:ptCount val="1"/>
                <c:pt idx="0">
                  <c:v>Against pass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'Run-pass'!$E$32:$E$42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4F-244D-810E-0908C12EB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9545071"/>
        <c:axId val="1581903568"/>
      </c:lineChart>
      <c:catAx>
        <c:axId val="1629545071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Pr[run D]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crossAx val="1581903568"/>
        <c:crosses val="autoZero"/>
        <c:auto val="1"/>
        <c:lblAlgn val="ctr"/>
        <c:lblOffset val="100"/>
        <c:noMultiLvlLbl val="0"/>
      </c:catAx>
      <c:valAx>
        <c:axId val="158190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Expected Yards Gained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95450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scrap!$D$10</c:f>
              <c:strCache>
                <c:ptCount val="1"/>
                <c:pt idx="0">
                  <c:v>Against run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scrap!$D$11:$D$21</c:f>
              <c:numCache>
                <c:formatCode>General</c:formatCode>
                <c:ptCount val="11"/>
                <c:pt idx="0">
                  <c:v>8</c:v>
                </c:pt>
                <c:pt idx="1">
                  <c:v>7.58</c:v>
                </c:pt>
                <c:pt idx="2">
                  <c:v>7.16</c:v>
                </c:pt>
                <c:pt idx="3">
                  <c:v>6.7399999999999993</c:v>
                </c:pt>
                <c:pt idx="4">
                  <c:v>6.32</c:v>
                </c:pt>
                <c:pt idx="5">
                  <c:v>5.9</c:v>
                </c:pt>
                <c:pt idx="6">
                  <c:v>5.48</c:v>
                </c:pt>
                <c:pt idx="7">
                  <c:v>5.0600000000000005</c:v>
                </c:pt>
                <c:pt idx="8">
                  <c:v>4.6399999999999997</c:v>
                </c:pt>
                <c:pt idx="9">
                  <c:v>4.22</c:v>
                </c:pt>
                <c:pt idx="10">
                  <c:v>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9A-3B40-B925-6F6070130565}"/>
            </c:ext>
          </c:extLst>
        </c:ser>
        <c:ser>
          <c:idx val="2"/>
          <c:order val="1"/>
          <c:tx>
            <c:strRef>
              <c:f>scrap!$E$10</c:f>
              <c:strCache>
                <c:ptCount val="1"/>
                <c:pt idx="0">
                  <c:v>Against pass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scrap!$E$11:$E$21</c:f>
              <c:numCache>
                <c:formatCode>General</c:formatCode>
                <c:ptCount val="11"/>
                <c:pt idx="0">
                  <c:v>4</c:v>
                </c:pt>
                <c:pt idx="1">
                  <c:v>4.4600000000000009</c:v>
                </c:pt>
                <c:pt idx="2">
                  <c:v>4.84</c:v>
                </c:pt>
                <c:pt idx="3">
                  <c:v>5.14</c:v>
                </c:pt>
                <c:pt idx="4">
                  <c:v>5.3599999999999994</c:v>
                </c:pt>
                <c:pt idx="5">
                  <c:v>5.5</c:v>
                </c:pt>
                <c:pt idx="6">
                  <c:v>5.5600000000000005</c:v>
                </c:pt>
                <c:pt idx="7">
                  <c:v>5.54</c:v>
                </c:pt>
                <c:pt idx="8">
                  <c:v>5.4399999999999995</c:v>
                </c:pt>
                <c:pt idx="9">
                  <c:v>5.26</c:v>
                </c:pt>
                <c:pt idx="1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9A-3B40-B925-6F6070130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009744"/>
        <c:axId val="594939840"/>
      </c:lineChart>
      <c:catAx>
        <c:axId val="2050009744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Pr[run O]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crossAx val="594939840"/>
        <c:crosses val="autoZero"/>
        <c:auto val="1"/>
        <c:lblAlgn val="ctr"/>
        <c:lblOffset val="100"/>
        <c:noMultiLvlLbl val="0"/>
      </c:catAx>
      <c:valAx>
        <c:axId val="59493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Expected Yards Gained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0009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565150</xdr:colOff>
      <xdr:row>11</xdr:row>
      <xdr:rowOff>107950</xdr:rowOff>
    </xdr:from>
    <xdr:to>
      <xdr:col>13</xdr:col>
      <xdr:colOff>184150</xdr:colOff>
      <xdr:row>25</xdr:row>
      <xdr:rowOff>6350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57F9F6A-07A7-AD40-A3DB-5B861E9604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508000</xdr:colOff>
      <xdr:row>27</xdr:row>
      <xdr:rowOff>133350</xdr:rowOff>
    </xdr:from>
    <xdr:to>
      <xdr:col>13</xdr:col>
      <xdr:colOff>127000</xdr:colOff>
      <xdr:row>41</xdr:row>
      <xdr:rowOff>31750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2F2AA2D-8044-E54C-8826-261001DDA8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37042</xdr:colOff>
      <xdr:row>7</xdr:row>
      <xdr:rowOff>104775</xdr:rowOff>
    </xdr:from>
    <xdr:to>
      <xdr:col>11</xdr:col>
      <xdr:colOff>481542</xdr:colOff>
      <xdr:row>21</xdr:row>
      <xdr:rowOff>32808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0FE688A-73C7-EA45-A02C-06BF3F09BA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BFAC9-D6DE-E041-9E83-166B9E704001}">
  <dimension ref="C2:F42"/>
  <sheetViews>
    <sheetView zoomScale="94" workbookViewId="0">
      <selection activeCell="C2" sqref="C2:F6"/>
    </sheetView>
  </sheetViews>
  <sheetFormatPr baseColWidth="10" defaultRowHeight="16" x14ac:dyDescent="0.2"/>
  <cols>
    <col min="3" max="3" width="12.5" bestFit="1" customWidth="1"/>
  </cols>
  <sheetData>
    <row r="2" spans="3:6" x14ac:dyDescent="0.2">
      <c r="C2" s="1" t="s">
        <v>4</v>
      </c>
    </row>
    <row r="3" spans="3:6" x14ac:dyDescent="0.2">
      <c r="E3" s="4" t="s">
        <v>3</v>
      </c>
      <c r="F3" s="4"/>
    </row>
    <row r="4" spans="3:6" x14ac:dyDescent="0.2">
      <c r="E4" t="s">
        <v>1</v>
      </c>
      <c r="F4" t="s">
        <v>2</v>
      </c>
    </row>
    <row r="5" spans="3:6" x14ac:dyDescent="0.2">
      <c r="C5" s="5" t="s">
        <v>0</v>
      </c>
      <c r="D5" t="s">
        <v>1</v>
      </c>
      <c r="E5">
        <v>-5</v>
      </c>
      <c r="F5">
        <v>5</v>
      </c>
    </row>
    <row r="6" spans="3:6" x14ac:dyDescent="0.2">
      <c r="C6" s="5"/>
      <c r="D6" t="s">
        <v>2</v>
      </c>
      <c r="E6">
        <v>10</v>
      </c>
      <c r="F6">
        <v>0</v>
      </c>
    </row>
    <row r="11" spans="3:6" x14ac:dyDescent="0.2">
      <c r="C11" s="1" t="s">
        <v>5</v>
      </c>
    </row>
    <row r="12" spans="3:6" x14ac:dyDescent="0.2">
      <c r="D12" s="6" t="s">
        <v>6</v>
      </c>
      <c r="E12" s="6"/>
    </row>
    <row r="13" spans="3:6" x14ac:dyDescent="0.2">
      <c r="C13" t="s">
        <v>10</v>
      </c>
      <c r="D13" t="s">
        <v>7</v>
      </c>
      <c r="E13" t="s">
        <v>8</v>
      </c>
    </row>
    <row r="14" spans="3:6" x14ac:dyDescent="0.2">
      <c r="C14">
        <v>0</v>
      </c>
      <c r="D14">
        <f>10-15*C14</f>
        <v>10</v>
      </c>
      <c r="E14">
        <f>5*C14</f>
        <v>0</v>
      </c>
    </row>
    <row r="15" spans="3:6" x14ac:dyDescent="0.2">
      <c r="C15">
        <v>0.1</v>
      </c>
      <c r="D15">
        <f t="shared" ref="D15:D24" si="0">10-15*C15</f>
        <v>8.5</v>
      </c>
      <c r="E15">
        <f t="shared" ref="E15:E24" si="1">5*C15</f>
        <v>0.5</v>
      </c>
    </row>
    <row r="16" spans="3:6" x14ac:dyDescent="0.2">
      <c r="C16">
        <v>0.2</v>
      </c>
      <c r="D16">
        <f t="shared" si="0"/>
        <v>7</v>
      </c>
      <c r="E16">
        <f t="shared" si="1"/>
        <v>1</v>
      </c>
    </row>
    <row r="17" spans="3:5" x14ac:dyDescent="0.2">
      <c r="C17">
        <v>0.3</v>
      </c>
      <c r="D17">
        <f t="shared" si="0"/>
        <v>5.5</v>
      </c>
      <c r="E17">
        <f t="shared" si="1"/>
        <v>1.5</v>
      </c>
    </row>
    <row r="18" spans="3:5" x14ac:dyDescent="0.2">
      <c r="C18">
        <v>0.4</v>
      </c>
      <c r="D18">
        <f t="shared" si="0"/>
        <v>4</v>
      </c>
      <c r="E18">
        <f t="shared" si="1"/>
        <v>2</v>
      </c>
    </row>
    <row r="19" spans="3:5" x14ac:dyDescent="0.2">
      <c r="C19">
        <v>0.5</v>
      </c>
      <c r="D19">
        <f t="shared" si="0"/>
        <v>2.5</v>
      </c>
      <c r="E19">
        <f t="shared" si="1"/>
        <v>2.5</v>
      </c>
    </row>
    <row r="20" spans="3:5" x14ac:dyDescent="0.2">
      <c r="C20">
        <v>0.6</v>
      </c>
      <c r="D20">
        <f t="shared" si="0"/>
        <v>1</v>
      </c>
      <c r="E20">
        <f t="shared" si="1"/>
        <v>3</v>
      </c>
    </row>
    <row r="21" spans="3:5" x14ac:dyDescent="0.2">
      <c r="C21">
        <v>0.7</v>
      </c>
      <c r="D21">
        <f t="shared" si="0"/>
        <v>-0.5</v>
      </c>
      <c r="E21">
        <f t="shared" si="1"/>
        <v>3.5</v>
      </c>
    </row>
    <row r="22" spans="3:5" x14ac:dyDescent="0.2">
      <c r="C22">
        <v>0.8</v>
      </c>
      <c r="D22">
        <f t="shared" si="0"/>
        <v>-2</v>
      </c>
      <c r="E22">
        <f t="shared" si="1"/>
        <v>4</v>
      </c>
    </row>
    <row r="23" spans="3:5" x14ac:dyDescent="0.2">
      <c r="C23">
        <v>0.9</v>
      </c>
      <c r="D23">
        <f t="shared" si="0"/>
        <v>-3.5</v>
      </c>
      <c r="E23">
        <f t="shared" si="1"/>
        <v>4.5</v>
      </c>
    </row>
    <row r="24" spans="3:5" x14ac:dyDescent="0.2">
      <c r="C24">
        <v>1</v>
      </c>
      <c r="D24">
        <f t="shared" si="0"/>
        <v>-5</v>
      </c>
      <c r="E24">
        <f t="shared" si="1"/>
        <v>5</v>
      </c>
    </row>
    <row r="29" spans="3:5" x14ac:dyDescent="0.2">
      <c r="C29" s="2" t="s">
        <v>9</v>
      </c>
    </row>
    <row r="30" spans="3:5" x14ac:dyDescent="0.2">
      <c r="C30" s="3"/>
      <c r="D30" s="6" t="s">
        <v>6</v>
      </c>
      <c r="E30" s="6"/>
    </row>
    <row r="31" spans="3:5" x14ac:dyDescent="0.2">
      <c r="C31" s="3" t="s">
        <v>11</v>
      </c>
      <c r="D31" t="s">
        <v>7</v>
      </c>
      <c r="E31" t="s">
        <v>8</v>
      </c>
    </row>
    <row r="32" spans="3:5" x14ac:dyDescent="0.2">
      <c r="C32" s="3">
        <v>0</v>
      </c>
      <c r="D32">
        <f>5-10*C32</f>
        <v>5</v>
      </c>
      <c r="E32">
        <f>10*C32</f>
        <v>0</v>
      </c>
    </row>
    <row r="33" spans="3:5" x14ac:dyDescent="0.2">
      <c r="C33" s="3">
        <v>0.1</v>
      </c>
      <c r="D33">
        <f t="shared" ref="D33:D42" si="2">5-10*C33</f>
        <v>4</v>
      </c>
      <c r="E33">
        <f t="shared" ref="E33:E42" si="3">10*C33</f>
        <v>1</v>
      </c>
    </row>
    <row r="34" spans="3:5" x14ac:dyDescent="0.2">
      <c r="C34" s="3">
        <v>0.2</v>
      </c>
      <c r="D34">
        <f t="shared" si="2"/>
        <v>3</v>
      </c>
      <c r="E34">
        <f t="shared" si="3"/>
        <v>2</v>
      </c>
    </row>
    <row r="35" spans="3:5" x14ac:dyDescent="0.2">
      <c r="C35" s="3">
        <v>0.3</v>
      </c>
      <c r="D35">
        <f t="shared" si="2"/>
        <v>2</v>
      </c>
      <c r="E35">
        <f t="shared" si="3"/>
        <v>3</v>
      </c>
    </row>
    <row r="36" spans="3:5" x14ac:dyDescent="0.2">
      <c r="C36" s="3">
        <v>0.4</v>
      </c>
      <c r="D36">
        <f t="shared" si="2"/>
        <v>1</v>
      </c>
      <c r="E36">
        <f t="shared" si="3"/>
        <v>4</v>
      </c>
    </row>
    <row r="37" spans="3:5" x14ac:dyDescent="0.2">
      <c r="C37" s="3">
        <v>0.5</v>
      </c>
      <c r="D37">
        <f t="shared" si="2"/>
        <v>0</v>
      </c>
      <c r="E37">
        <f t="shared" si="3"/>
        <v>5</v>
      </c>
    </row>
    <row r="38" spans="3:5" x14ac:dyDescent="0.2">
      <c r="C38" s="3">
        <v>0.6</v>
      </c>
      <c r="D38">
        <f t="shared" si="2"/>
        <v>-1</v>
      </c>
      <c r="E38">
        <f t="shared" si="3"/>
        <v>6</v>
      </c>
    </row>
    <row r="39" spans="3:5" x14ac:dyDescent="0.2">
      <c r="C39" s="3">
        <v>0.7</v>
      </c>
      <c r="D39">
        <f t="shared" si="2"/>
        <v>-2</v>
      </c>
      <c r="E39">
        <f t="shared" si="3"/>
        <v>7</v>
      </c>
    </row>
    <row r="40" spans="3:5" x14ac:dyDescent="0.2">
      <c r="C40" s="3">
        <v>0.8</v>
      </c>
      <c r="D40">
        <f t="shared" si="2"/>
        <v>-3</v>
      </c>
      <c r="E40">
        <f t="shared" si="3"/>
        <v>8</v>
      </c>
    </row>
    <row r="41" spans="3:5" x14ac:dyDescent="0.2">
      <c r="C41" s="3">
        <v>0.9</v>
      </c>
      <c r="D41">
        <f t="shared" si="2"/>
        <v>-4</v>
      </c>
      <c r="E41">
        <f t="shared" si="3"/>
        <v>9</v>
      </c>
    </row>
    <row r="42" spans="3:5" x14ac:dyDescent="0.2">
      <c r="C42" s="3">
        <v>1</v>
      </c>
      <c r="D42">
        <f t="shared" si="2"/>
        <v>-5</v>
      </c>
      <c r="E42">
        <f t="shared" si="3"/>
        <v>10</v>
      </c>
    </row>
  </sheetData>
  <mergeCells count="4">
    <mergeCell ref="E3:F3"/>
    <mergeCell ref="C5:C6"/>
    <mergeCell ref="D12:E12"/>
    <mergeCell ref="D30:E3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4AA3B-87E6-9540-8A9F-3620FAF2F51A}">
  <dimension ref="A1:L18"/>
  <sheetViews>
    <sheetView tabSelected="1" workbookViewId="0">
      <selection activeCell="D34" sqref="D34"/>
    </sheetView>
  </sheetViews>
  <sheetFormatPr baseColWidth="10" defaultRowHeight="16" x14ac:dyDescent="0.2"/>
  <sheetData>
    <row r="1" spans="1:12" x14ac:dyDescent="0.2">
      <c r="A1" t="s">
        <v>15</v>
      </c>
      <c r="B1" t="s">
        <v>16</v>
      </c>
    </row>
    <row r="4" spans="1:12" x14ac:dyDescent="0.2">
      <c r="A4" t="s">
        <v>20</v>
      </c>
      <c r="B4">
        <v>0.1</v>
      </c>
    </row>
    <row r="5" spans="1:12" x14ac:dyDescent="0.2">
      <c r="D5" s="10" t="s">
        <v>18</v>
      </c>
      <c r="E5" s="10"/>
      <c r="F5" s="10"/>
      <c r="J5" s="11" t="s">
        <v>19</v>
      </c>
      <c r="K5" s="11"/>
      <c r="L5" s="11"/>
    </row>
    <row r="6" spans="1:12" x14ac:dyDescent="0.2">
      <c r="D6" s="6" t="s">
        <v>21</v>
      </c>
      <c r="E6" s="6"/>
      <c r="F6" s="6"/>
      <c r="J6" s="6" t="s">
        <v>21</v>
      </c>
      <c r="K6" s="6"/>
      <c r="L6" s="6"/>
    </row>
    <row r="7" spans="1:12" x14ac:dyDescent="0.2">
      <c r="C7" s="13" t="s">
        <v>17</v>
      </c>
      <c r="D7" s="13">
        <v>-0.25</v>
      </c>
      <c r="E7" s="13">
        <v>0</v>
      </c>
      <c r="F7" s="13">
        <v>0.25</v>
      </c>
      <c r="J7" s="12">
        <v>-0.25</v>
      </c>
      <c r="K7" s="12">
        <v>0</v>
      </c>
      <c r="L7" s="12">
        <v>0.25</v>
      </c>
    </row>
    <row r="8" spans="1:12" x14ac:dyDescent="0.2">
      <c r="C8">
        <v>0</v>
      </c>
      <c r="D8">
        <f>0.81-0.85*C8+0.99*$D$7-0.59*$B$4+0.67*C8*$B$4</f>
        <v>0.50350000000000006</v>
      </c>
      <c r="E8">
        <f>0.81-0.85*C8+0.99*$E$7-0.59*$B$4+0.67*C8*$B$4</f>
        <v>0.75100000000000011</v>
      </c>
      <c r="F8">
        <f>0.81-0.85*C8+0.99*$F$7-0.59*$B$4+0.67*C8*$B$4</f>
        <v>0.99850000000000017</v>
      </c>
      <c r="J8">
        <f>(C8*D8)+((1-C8)*$B$4)</f>
        <v>0.1</v>
      </c>
      <c r="K8">
        <f>(C8*E8)+((1-C8)*$B$4)</f>
        <v>0.1</v>
      </c>
      <c r="L8">
        <f>(C8*F8)+((1-C8)*$B$4)</f>
        <v>0.1</v>
      </c>
    </row>
    <row r="9" spans="1:12" x14ac:dyDescent="0.2">
      <c r="C9">
        <v>0.1</v>
      </c>
      <c r="D9">
        <f t="shared" ref="D9:D18" si="0">0.81-0.85*C9+0.99*$D$7-0.59*$B$4+0.67*C9*$B$4</f>
        <v>0.42520000000000008</v>
      </c>
      <c r="E9">
        <f t="shared" ref="E9:E18" si="1">0.81-0.85*C9+0.99*$E$7-0.59*$B$4+0.67*C9*$B$4</f>
        <v>0.67270000000000019</v>
      </c>
      <c r="F9">
        <f t="shared" ref="F9:F18" si="2">0.81-0.85*C9+0.99*$F$7-0.59*$B$4+0.67*C9*$B$4</f>
        <v>0.92020000000000024</v>
      </c>
      <c r="J9">
        <f t="shared" ref="J9:J18" si="3">(C9*D9)+((1-C9)*$B$4)</f>
        <v>0.13252000000000003</v>
      </c>
      <c r="K9">
        <f t="shared" ref="K9:K18" si="4">(C9*E9)+((1-C9)*$B$4)</f>
        <v>0.15727000000000002</v>
      </c>
      <c r="L9">
        <f t="shared" ref="L9:L18" si="5">(C9*F9)+((1-C9)*$B$4)</f>
        <v>0.18202000000000004</v>
      </c>
    </row>
    <row r="10" spans="1:12" x14ac:dyDescent="0.2">
      <c r="C10">
        <f>C9+0.1</f>
        <v>0.2</v>
      </c>
      <c r="D10">
        <f t="shared" si="0"/>
        <v>0.34690000000000004</v>
      </c>
      <c r="E10">
        <f t="shared" si="1"/>
        <v>0.59439999999999993</v>
      </c>
      <c r="F10">
        <f t="shared" si="2"/>
        <v>0.84189999999999998</v>
      </c>
      <c r="J10">
        <f t="shared" si="3"/>
        <v>0.14938000000000001</v>
      </c>
      <c r="K10">
        <f t="shared" si="4"/>
        <v>0.19888</v>
      </c>
      <c r="L10">
        <f t="shared" si="5"/>
        <v>0.24838000000000002</v>
      </c>
    </row>
    <row r="11" spans="1:12" x14ac:dyDescent="0.2">
      <c r="C11">
        <f t="shared" ref="C11:C19" si="6">C10+0.1</f>
        <v>0.30000000000000004</v>
      </c>
      <c r="D11">
        <f t="shared" si="0"/>
        <v>0.26860000000000006</v>
      </c>
      <c r="E11">
        <f t="shared" si="1"/>
        <v>0.5161</v>
      </c>
      <c r="F11">
        <f t="shared" si="2"/>
        <v>0.76360000000000006</v>
      </c>
      <c r="J11" s="1">
        <f t="shared" si="3"/>
        <v>0.15058000000000002</v>
      </c>
      <c r="K11">
        <f t="shared" si="4"/>
        <v>0.22483000000000003</v>
      </c>
      <c r="L11">
        <f t="shared" si="5"/>
        <v>0.29908000000000007</v>
      </c>
    </row>
    <row r="12" spans="1:12" x14ac:dyDescent="0.2">
      <c r="C12">
        <f t="shared" si="6"/>
        <v>0.4</v>
      </c>
      <c r="D12">
        <f t="shared" si="0"/>
        <v>0.19030000000000002</v>
      </c>
      <c r="E12">
        <f t="shared" si="1"/>
        <v>0.43780000000000002</v>
      </c>
      <c r="F12">
        <f t="shared" si="2"/>
        <v>0.68530000000000013</v>
      </c>
      <c r="J12">
        <f t="shared" si="3"/>
        <v>0.13612000000000002</v>
      </c>
      <c r="K12" s="1">
        <f t="shared" si="4"/>
        <v>0.23512000000000002</v>
      </c>
      <c r="L12">
        <f t="shared" si="5"/>
        <v>0.33412000000000008</v>
      </c>
    </row>
    <row r="13" spans="1:12" x14ac:dyDescent="0.2">
      <c r="C13">
        <f t="shared" si="6"/>
        <v>0.5</v>
      </c>
      <c r="D13">
        <f t="shared" si="0"/>
        <v>0.11200000000000007</v>
      </c>
      <c r="E13">
        <f t="shared" si="1"/>
        <v>0.35950000000000004</v>
      </c>
      <c r="F13">
        <f t="shared" si="2"/>
        <v>0.6070000000000001</v>
      </c>
      <c r="J13">
        <f t="shared" si="3"/>
        <v>0.10600000000000004</v>
      </c>
      <c r="K13">
        <f t="shared" si="4"/>
        <v>0.22975000000000001</v>
      </c>
      <c r="L13">
        <f t="shared" si="5"/>
        <v>0.35350000000000004</v>
      </c>
    </row>
    <row r="14" spans="1:12" x14ac:dyDescent="0.2">
      <c r="C14">
        <f t="shared" si="6"/>
        <v>0.6</v>
      </c>
      <c r="D14">
        <f t="shared" si="0"/>
        <v>3.3700000000000056E-2</v>
      </c>
      <c r="E14">
        <f t="shared" si="1"/>
        <v>0.28120000000000006</v>
      </c>
      <c r="F14">
        <f t="shared" si="2"/>
        <v>0.52870000000000006</v>
      </c>
      <c r="J14">
        <f t="shared" si="3"/>
        <v>6.0220000000000037E-2</v>
      </c>
      <c r="K14">
        <f t="shared" si="4"/>
        <v>0.20872000000000004</v>
      </c>
      <c r="L14" s="1">
        <f t="shared" si="5"/>
        <v>0.35721999999999998</v>
      </c>
    </row>
    <row r="15" spans="1:12" x14ac:dyDescent="0.2">
      <c r="C15">
        <f t="shared" si="6"/>
        <v>0.7</v>
      </c>
      <c r="D15">
        <f t="shared" si="0"/>
        <v>-4.4599999999999917E-2</v>
      </c>
      <c r="E15">
        <f t="shared" si="1"/>
        <v>0.20290000000000008</v>
      </c>
      <c r="F15">
        <f t="shared" si="2"/>
        <v>0.45040000000000008</v>
      </c>
      <c r="J15">
        <f t="shared" si="3"/>
        <v>-1.2199999999999329E-3</v>
      </c>
      <c r="K15">
        <f t="shared" si="4"/>
        <v>0.17203000000000004</v>
      </c>
      <c r="L15">
        <f t="shared" si="5"/>
        <v>0.34528000000000009</v>
      </c>
    </row>
    <row r="16" spans="1:12" x14ac:dyDescent="0.2">
      <c r="C16">
        <f t="shared" si="6"/>
        <v>0.79999999999999993</v>
      </c>
      <c r="D16">
        <f t="shared" si="0"/>
        <v>-0.12289999999999987</v>
      </c>
      <c r="E16">
        <f t="shared" si="1"/>
        <v>0.12460000000000013</v>
      </c>
      <c r="F16">
        <f t="shared" si="2"/>
        <v>0.3721000000000001</v>
      </c>
      <c r="J16">
        <f t="shared" si="3"/>
        <v>-7.831999999999989E-2</v>
      </c>
      <c r="K16">
        <f t="shared" si="4"/>
        <v>0.11968000000000009</v>
      </c>
      <c r="L16">
        <f t="shared" si="5"/>
        <v>0.31768000000000007</v>
      </c>
    </row>
    <row r="17" spans="3:12" x14ac:dyDescent="0.2">
      <c r="C17">
        <f t="shared" si="6"/>
        <v>0.89999999999999991</v>
      </c>
      <c r="D17">
        <f t="shared" si="0"/>
        <v>-0.20119999999999985</v>
      </c>
      <c r="E17">
        <f t="shared" si="1"/>
        <v>4.6300000000000154E-2</v>
      </c>
      <c r="F17">
        <f t="shared" si="2"/>
        <v>0.29380000000000017</v>
      </c>
      <c r="J17">
        <f t="shared" si="3"/>
        <v>-0.17107999999999984</v>
      </c>
      <c r="K17">
        <f t="shared" si="4"/>
        <v>5.1670000000000146E-2</v>
      </c>
      <c r="L17">
        <f t="shared" si="5"/>
        <v>0.27442000000000016</v>
      </c>
    </row>
    <row r="18" spans="3:12" x14ac:dyDescent="0.2">
      <c r="C18">
        <f t="shared" si="6"/>
        <v>0.99999999999999989</v>
      </c>
      <c r="D18">
        <f t="shared" si="0"/>
        <v>-0.2794999999999998</v>
      </c>
      <c r="E18">
        <f t="shared" si="1"/>
        <v>-3.199999999999982E-2</v>
      </c>
      <c r="F18">
        <f t="shared" si="2"/>
        <v>0.21550000000000019</v>
      </c>
      <c r="J18">
        <f t="shared" si="3"/>
        <v>-0.27949999999999975</v>
      </c>
      <c r="K18">
        <f t="shared" si="4"/>
        <v>-3.1999999999999799E-2</v>
      </c>
      <c r="L18">
        <f t="shared" si="5"/>
        <v>0.21550000000000016</v>
      </c>
    </row>
  </sheetData>
  <mergeCells count="4">
    <mergeCell ref="D6:F6"/>
    <mergeCell ref="D5:F5"/>
    <mergeCell ref="J5:L5"/>
    <mergeCell ref="J6:L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FA442-4002-7B43-853B-9EFF97C6DD72}">
  <dimension ref="C2:H21"/>
  <sheetViews>
    <sheetView topLeftCell="A15" zoomScale="120" zoomScaleNormal="120" workbookViewId="0">
      <selection activeCell="K29" sqref="K29"/>
    </sheetView>
  </sheetViews>
  <sheetFormatPr baseColWidth="10" defaultRowHeight="16" x14ac:dyDescent="0.2"/>
  <sheetData>
    <row r="2" spans="3:8" x14ac:dyDescent="0.2">
      <c r="C2" s="2" t="s">
        <v>4</v>
      </c>
      <c r="D2" s="3"/>
      <c r="E2" s="3"/>
      <c r="F2" s="3"/>
    </row>
    <row r="3" spans="3:8" x14ac:dyDescent="0.2">
      <c r="C3" s="3"/>
      <c r="D3" s="3"/>
      <c r="E3" s="8" t="s">
        <v>3</v>
      </c>
      <c r="F3" s="8"/>
    </row>
    <row r="4" spans="3:8" x14ac:dyDescent="0.2">
      <c r="C4" s="3"/>
      <c r="D4" s="3"/>
      <c r="E4" s="3" t="s">
        <v>1</v>
      </c>
      <c r="F4" s="3" t="s">
        <v>2</v>
      </c>
    </row>
    <row r="5" spans="3:8" x14ac:dyDescent="0.2">
      <c r="C5" s="9" t="s">
        <v>0</v>
      </c>
      <c r="D5" s="3" t="s">
        <v>1</v>
      </c>
      <c r="E5" s="3" t="s">
        <v>12</v>
      </c>
      <c r="F5" s="3">
        <v>5</v>
      </c>
      <c r="H5" t="s">
        <v>14</v>
      </c>
    </row>
    <row r="6" spans="3:8" x14ac:dyDescent="0.2">
      <c r="C6" s="9"/>
      <c r="D6" s="3" t="s">
        <v>2</v>
      </c>
      <c r="E6" s="3">
        <v>8</v>
      </c>
      <c r="F6" s="3" t="s">
        <v>13</v>
      </c>
    </row>
    <row r="9" spans="3:8" x14ac:dyDescent="0.2">
      <c r="D9" s="7" t="s">
        <v>6</v>
      </c>
      <c r="E9" s="7"/>
    </row>
    <row r="10" spans="3:8" x14ac:dyDescent="0.2">
      <c r="C10" t="s">
        <v>10</v>
      </c>
      <c r="D10" s="3" t="s">
        <v>7</v>
      </c>
      <c r="E10" s="3" t="s">
        <v>8</v>
      </c>
    </row>
    <row r="11" spans="3:8" x14ac:dyDescent="0.2">
      <c r="C11">
        <v>0</v>
      </c>
      <c r="D11">
        <f>(3.8*C11)+((1-C11)*8)</f>
        <v>8</v>
      </c>
      <c r="E11">
        <f>5*C11+((1-C11)*8*(1-0.5*(1-C11)))</f>
        <v>4</v>
      </c>
    </row>
    <row r="12" spans="3:8" x14ac:dyDescent="0.2">
      <c r="C12">
        <v>0.1</v>
      </c>
      <c r="D12">
        <f t="shared" ref="D12:D21" si="0">(3.8*C12)+((1-C12)*8)</f>
        <v>7.58</v>
      </c>
      <c r="E12">
        <f t="shared" ref="E12:E21" si="1">5*C12+((1-C12)*8*(1-0.5*(1-C12)))</f>
        <v>4.4600000000000009</v>
      </c>
    </row>
    <row r="13" spans="3:8" x14ac:dyDescent="0.2">
      <c r="C13">
        <v>0.2</v>
      </c>
      <c r="D13">
        <f t="shared" si="0"/>
        <v>7.16</v>
      </c>
      <c r="E13">
        <f t="shared" si="1"/>
        <v>4.84</v>
      </c>
    </row>
    <row r="14" spans="3:8" x14ac:dyDescent="0.2">
      <c r="C14">
        <v>0.3</v>
      </c>
      <c r="D14">
        <f t="shared" si="0"/>
        <v>6.7399999999999993</v>
      </c>
      <c r="E14">
        <f t="shared" si="1"/>
        <v>5.14</v>
      </c>
    </row>
    <row r="15" spans="3:8" x14ac:dyDescent="0.2">
      <c r="C15">
        <v>0.4</v>
      </c>
      <c r="D15">
        <f t="shared" si="0"/>
        <v>6.32</v>
      </c>
      <c r="E15">
        <f t="shared" si="1"/>
        <v>5.3599999999999994</v>
      </c>
    </row>
    <row r="16" spans="3:8" x14ac:dyDescent="0.2">
      <c r="C16">
        <v>0.5</v>
      </c>
      <c r="D16">
        <f t="shared" si="0"/>
        <v>5.9</v>
      </c>
      <c r="E16">
        <f t="shared" si="1"/>
        <v>5.5</v>
      </c>
    </row>
    <row r="17" spans="3:5" x14ac:dyDescent="0.2">
      <c r="C17">
        <v>0.6</v>
      </c>
      <c r="D17">
        <f t="shared" si="0"/>
        <v>5.48</v>
      </c>
      <c r="E17">
        <f t="shared" si="1"/>
        <v>5.5600000000000005</v>
      </c>
    </row>
    <row r="18" spans="3:5" x14ac:dyDescent="0.2">
      <c r="C18">
        <v>0.7</v>
      </c>
      <c r="D18">
        <f t="shared" si="0"/>
        <v>5.0600000000000005</v>
      </c>
      <c r="E18">
        <f t="shared" si="1"/>
        <v>5.54</v>
      </c>
    </row>
    <row r="19" spans="3:5" x14ac:dyDescent="0.2">
      <c r="C19">
        <v>0.8</v>
      </c>
      <c r="D19">
        <f t="shared" si="0"/>
        <v>4.6399999999999997</v>
      </c>
      <c r="E19">
        <f t="shared" si="1"/>
        <v>5.4399999999999995</v>
      </c>
    </row>
    <row r="20" spans="3:5" x14ac:dyDescent="0.2">
      <c r="C20">
        <v>0.9</v>
      </c>
      <c r="D20">
        <f t="shared" si="0"/>
        <v>4.22</v>
      </c>
      <c r="E20">
        <f t="shared" si="1"/>
        <v>5.26</v>
      </c>
    </row>
    <row r="21" spans="3:5" x14ac:dyDescent="0.2">
      <c r="C21">
        <v>1</v>
      </c>
      <c r="D21">
        <f t="shared" si="0"/>
        <v>3.8</v>
      </c>
      <c r="E21">
        <f t="shared" si="1"/>
        <v>5</v>
      </c>
    </row>
  </sheetData>
  <mergeCells count="3">
    <mergeCell ref="D9:E9"/>
    <mergeCell ref="E3:F3"/>
    <mergeCell ref="C5:C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Run-pass</vt:lpstr>
      <vt:lpstr>Non-constant payoff</vt:lpstr>
      <vt:lpstr>scrap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Pelechrinis, Konstantinos</dc:creator>
  <cp:lastModifiedBy>Pelechrinis, Konstantinos</cp:lastModifiedBy>
  <dcterms:created xsi:type="dcterms:W3CDTF">2021-09-22T16:53:59Z</dcterms:created>
  <dcterms:modified xsi:type="dcterms:W3CDTF">2021-09-22T22:50:01Z</dcterms:modified>
</cp:coreProperties>
</file>